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7200" activeTab="0"/>
  </bookViews>
  <sheets>
    <sheet name="徒歩歩ウォークラリー" sheetId="1" r:id="rId1"/>
  </sheets>
  <definedNames/>
  <calcPr fullCalcOnLoad="1"/>
</workbook>
</file>

<file path=xl/sharedStrings.xml><?xml version="1.0" encoding="utf-8"?>
<sst xmlns="http://schemas.openxmlformats.org/spreadsheetml/2006/main" count="139" uniqueCount="131">
  <si>
    <t>日付</t>
  </si>
  <si>
    <t>歩数</t>
  </si>
  <si>
    <t>通算歩数</t>
  </si>
  <si>
    <t>km</t>
  </si>
  <si>
    <t>徒歩歩からのメッセージ</t>
  </si>
  <si>
    <t>第１回徒歩歩ウォークラリー</t>
  </si>
  <si>
    <t>平均</t>
  </si>
  <si>
    <t>記録</t>
  </si>
  <si>
    <t>関東近郊ローカル線巡りツアー</t>
  </si>
  <si>
    <t>秩父鉄道 秩父本線</t>
  </si>
  <si>
    <t>新郷</t>
  </si>
  <si>
    <t>羽生</t>
  </si>
  <si>
    <t>西羽生</t>
  </si>
  <si>
    <t>武州荒木</t>
  </si>
  <si>
    <t>東行田</t>
  </si>
  <si>
    <t>行田市</t>
  </si>
  <si>
    <t>持田</t>
  </si>
  <si>
    <t>熊谷</t>
  </si>
  <si>
    <t>上熊谷</t>
  </si>
  <si>
    <t>石原</t>
  </si>
  <si>
    <t>ひろせ野鳥の森</t>
  </si>
  <si>
    <t>大麻生</t>
  </si>
  <si>
    <t>明戸</t>
  </si>
  <si>
    <t>武川</t>
  </si>
  <si>
    <t>永田</t>
  </si>
  <si>
    <t>小前田</t>
  </si>
  <si>
    <t>桜沢</t>
  </si>
  <si>
    <t>寄居</t>
  </si>
  <si>
    <t>波久礼</t>
  </si>
  <si>
    <t>樋口</t>
  </si>
  <si>
    <t>野上</t>
  </si>
  <si>
    <t>長瀞</t>
  </si>
  <si>
    <t>上長瀞</t>
  </si>
  <si>
    <t>親鼻</t>
  </si>
  <si>
    <t>皆野</t>
  </si>
  <si>
    <t>和銅黒谷</t>
  </si>
  <si>
    <t>大野原</t>
  </si>
  <si>
    <t>秩父</t>
  </si>
  <si>
    <t>御花畑</t>
  </si>
  <si>
    <t>影森</t>
  </si>
  <si>
    <t>浦山口</t>
  </si>
  <si>
    <t>武州中川</t>
  </si>
  <si>
    <t>武州日野</t>
  </si>
  <si>
    <t>白久</t>
  </si>
  <si>
    <t>三峰口</t>
  </si>
  <si>
    <t>上信電鉄上信線</t>
  </si>
  <si>
    <t>高崎</t>
  </si>
  <si>
    <t>南高崎</t>
  </si>
  <si>
    <t>根小屋</t>
  </si>
  <si>
    <t>高崎商科大学前</t>
  </si>
  <si>
    <t>山名</t>
  </si>
  <si>
    <t>西山名</t>
  </si>
  <si>
    <t>馬庭</t>
  </si>
  <si>
    <t>吉井</t>
  </si>
  <si>
    <t>西吉井</t>
  </si>
  <si>
    <t>上州新屋</t>
  </si>
  <si>
    <t>上州福島</t>
  </si>
  <si>
    <t>東富岡</t>
  </si>
  <si>
    <t>上州富岡</t>
  </si>
  <si>
    <t>西富岡</t>
  </si>
  <si>
    <t>上州七日市</t>
  </si>
  <si>
    <t>上州一ノ宮</t>
  </si>
  <si>
    <t>神農原</t>
  </si>
  <si>
    <t>南蛇井</t>
  </si>
  <si>
    <t>千平</t>
  </si>
  <si>
    <t>下仁田</t>
  </si>
  <si>
    <t>線路に沿って歩いてください！</t>
  </si>
  <si>
    <t>上毛電気鉄道上毛線</t>
  </si>
  <si>
    <t>西桐生</t>
  </si>
  <si>
    <t>丸山下</t>
  </si>
  <si>
    <t>富士山下</t>
  </si>
  <si>
    <t>天王宿</t>
  </si>
  <si>
    <t>桐生球場前</t>
  </si>
  <si>
    <t>赤城</t>
  </si>
  <si>
    <t>東新川</t>
  </si>
  <si>
    <t>新川</t>
  </si>
  <si>
    <t>膳</t>
  </si>
  <si>
    <t>粕川</t>
  </si>
  <si>
    <t>新屋</t>
  </si>
  <si>
    <t>北原</t>
  </si>
  <si>
    <t>樋越</t>
  </si>
  <si>
    <t>大胡</t>
  </si>
  <si>
    <t>江木</t>
  </si>
  <si>
    <t>心臓血管センター</t>
  </si>
  <si>
    <t>赤坂</t>
  </si>
  <si>
    <t>上泉</t>
  </si>
  <si>
    <t>片貝</t>
  </si>
  <si>
    <t>三俣</t>
  </si>
  <si>
    <t>城東</t>
  </si>
  <si>
    <t>中央前橋</t>
  </si>
  <si>
    <t>新里</t>
  </si>
  <si>
    <t xml:space="preserve">4/23　から6/22まで第1回徒歩歩ウォークラリーを開催します。
参加者の条件はありません。奮ってご参加ください。
その方法とは?
(1) このExcel ファイルに日々の歩数を記録します。
(3) 報告用アンケートサイトで報告します。 http://train.gomi.info/enq/enq.cgi?id=tohoho
(4) その他、あすけんSNS、Twitter, Facebook などでも報告をお待ちしております。
試験運用期間中の注意
・新版のエクセルが出た時はデータを移管してもらいます。
　と言ってもエクセルのコピー&amp;ペーストをするだけです。
・報告用アンケートサイトは仕様が変更されることがあります。
それでは61日間で55万歩の完歩を目指してください。
</t>
  </si>
  <si>
    <t>http://train.gomi.info/enq/enq.cgi?id=tohoho</t>
  </si>
  <si>
    <t>報告アンケート</t>
  </si>
  <si>
    <t>徒歩歩サイト</t>
  </si>
  <si>
    <t>http://train.gomi.info/tohoho/</t>
  </si>
  <si>
    <t>ver 0.3</t>
  </si>
  <si>
    <t>小湊鉄道小湊鉄道線</t>
  </si>
  <si>
    <t>五井</t>
  </si>
  <si>
    <t>上総村上</t>
  </si>
  <si>
    <t>海士有木</t>
  </si>
  <si>
    <t>上総三又</t>
  </si>
  <si>
    <t>上総山田</t>
  </si>
  <si>
    <t>光風台</t>
  </si>
  <si>
    <t>馬立</t>
  </si>
  <si>
    <t>上総牛久</t>
  </si>
  <si>
    <t>上総川間</t>
  </si>
  <si>
    <t>上総鶴舞</t>
  </si>
  <si>
    <t>上総久保</t>
  </si>
  <si>
    <t>高滝</t>
  </si>
  <si>
    <t>里見</t>
  </si>
  <si>
    <t>飯給</t>
  </si>
  <si>
    <t>月崎</t>
  </si>
  <si>
    <t>上総大久保</t>
  </si>
  <si>
    <t>養老渓谷</t>
  </si>
  <si>
    <t>上総中野</t>
  </si>
  <si>
    <t>いすみ鉄道</t>
  </si>
  <si>
    <t>大原</t>
  </si>
  <si>
    <t>西大原</t>
  </si>
  <si>
    <t>上総東</t>
  </si>
  <si>
    <t>新田野</t>
  </si>
  <si>
    <t>国吉</t>
  </si>
  <si>
    <t>上総中川</t>
  </si>
  <si>
    <t>城見ヶ丘</t>
  </si>
  <si>
    <t>大多喜</t>
  </si>
  <si>
    <t>小谷松</t>
  </si>
  <si>
    <t>東総元</t>
  </si>
  <si>
    <t>久我原</t>
  </si>
  <si>
    <t>総元</t>
  </si>
  <si>
    <t>西畑</t>
  </si>
  <si>
    <t>上総中野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</si>
</sst>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/dd"/>
    <numFmt numFmtId="178" formatCode="m/dd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.8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.8"/>
      <color rgb="FF33333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9" fontId="0" fillId="34" borderId="11" xfId="0" applyNumberFormat="1" applyFill="1" applyBorder="1" applyAlignment="1">
      <alignment vertical="center"/>
    </xf>
    <xf numFmtId="179" fontId="0" fillId="34" borderId="11" xfId="0" applyNumberFormat="1" applyFill="1" applyBorder="1" applyAlignment="1">
      <alignment horizontal="right" vertical="center"/>
    </xf>
    <xf numFmtId="179" fontId="0" fillId="34" borderId="10" xfId="0" applyNumberForma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0" fillId="33" borderId="12" xfId="43" applyFill="1" applyBorder="1" applyAlignment="1" applyProtection="1">
      <alignment vertical="center"/>
      <protection/>
    </xf>
    <xf numFmtId="0" fontId="30" fillId="33" borderId="12" xfId="43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vertical="center"/>
    </xf>
    <xf numFmtId="0" fontId="30" fillId="35" borderId="17" xfId="43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top"/>
    </xf>
    <xf numFmtId="0" fontId="30" fillId="0" borderId="0" xfId="43" applyAlignment="1" applyProtection="1">
      <alignment horizontal="left" vertical="top"/>
      <protection/>
    </xf>
    <xf numFmtId="0" fontId="30" fillId="0" borderId="0" xfId="43" applyAlignment="1" applyProtection="1">
      <alignment vertical="center"/>
      <protection/>
    </xf>
    <xf numFmtId="0" fontId="44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20" xfId="0" applyFill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in.gomi.info/train-joshin.html" TargetMode="External" /><Relationship Id="rId2" Type="http://schemas.openxmlformats.org/officeDocument/2006/relationships/hyperlink" Target="http://train.gomi.info/train-titibu.html" TargetMode="External" /><Relationship Id="rId3" Type="http://schemas.openxmlformats.org/officeDocument/2006/relationships/hyperlink" Target="http://train.gomi.info/train-joumou.html" TargetMode="External" /><Relationship Id="rId4" Type="http://schemas.openxmlformats.org/officeDocument/2006/relationships/hyperlink" Target="http://train.gomi.info/enq/enq.cgi?id=tohoho" TargetMode="External" /><Relationship Id="rId5" Type="http://schemas.openxmlformats.org/officeDocument/2006/relationships/hyperlink" Target="http://train.gomi.info/tohoho/" TargetMode="External" /><Relationship Id="rId6" Type="http://schemas.openxmlformats.org/officeDocument/2006/relationships/hyperlink" Target="http://train.gomi.info/train-kominato.html" TargetMode="External" /><Relationship Id="rId7" Type="http://schemas.openxmlformats.org/officeDocument/2006/relationships/hyperlink" Target="http://train.gomi.info/train-isumi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6"/>
  <sheetViews>
    <sheetView showGridLines="0" tabSelected="1" zoomScalePageLayoutView="0" workbookViewId="0" topLeftCell="A1">
      <selection activeCell="I126" sqref="I126"/>
    </sheetView>
  </sheetViews>
  <sheetFormatPr defaultColWidth="9.00390625" defaultRowHeight="13.5"/>
  <cols>
    <col min="1" max="1" width="2.00390625" style="0" customWidth="1"/>
    <col min="2" max="2" width="5.25390625" style="0" customWidth="1"/>
    <col min="3" max="3" width="7.50390625" style="0" customWidth="1"/>
    <col min="4" max="4" width="9.875" style="0" customWidth="1"/>
    <col min="5" max="5" width="9.50390625" style="0" customWidth="1"/>
    <col min="6" max="6" width="3.25390625" style="0" customWidth="1"/>
    <col min="7" max="7" width="18.375" style="0" customWidth="1"/>
    <col min="8" max="8" width="5.125" style="0" customWidth="1"/>
    <col min="9" max="9" width="25.375" style="0" customWidth="1"/>
    <col min="10" max="10" width="3.00390625" style="0" customWidth="1"/>
  </cols>
  <sheetData>
    <row r="1" ht="9" customHeight="1"/>
    <row r="2" spans="2:12" ht="28.5" customHeight="1">
      <c r="B2" s="32" t="s">
        <v>5</v>
      </c>
      <c r="C2" s="33"/>
      <c r="D2" s="33"/>
      <c r="E2" s="33"/>
      <c r="F2" s="33"/>
      <c r="G2" s="33"/>
      <c r="H2" s="33"/>
      <c r="I2" s="33"/>
      <c r="K2" s="26" t="s">
        <v>96</v>
      </c>
      <c r="L2">
        <f>$H$43+$H$65+$H$90+$H$110+$H$126</f>
        <v>196.70000000000002</v>
      </c>
    </row>
    <row r="3" spans="2:11" ht="162.75" customHeight="1">
      <c r="B3" s="34" t="s">
        <v>91</v>
      </c>
      <c r="C3" s="35"/>
      <c r="D3" s="35"/>
      <c r="E3" s="35"/>
      <c r="F3" s="35"/>
      <c r="G3" s="35"/>
      <c r="H3" s="35"/>
      <c r="I3" s="35"/>
      <c r="K3" s="26"/>
    </row>
    <row r="4" spans="2:11" ht="14.25" customHeight="1">
      <c r="B4" s="36" t="s">
        <v>94</v>
      </c>
      <c r="C4" s="36"/>
      <c r="D4" s="29" t="s">
        <v>95</v>
      </c>
      <c r="E4" s="27"/>
      <c r="F4" s="27"/>
      <c r="G4" s="27"/>
      <c r="H4" s="27"/>
      <c r="I4" s="27"/>
      <c r="K4" s="26"/>
    </row>
    <row r="5" spans="2:11" ht="13.5" customHeight="1">
      <c r="B5" s="34" t="s">
        <v>93</v>
      </c>
      <c r="C5" s="36"/>
      <c r="D5" s="28" t="s">
        <v>92</v>
      </c>
      <c r="E5" s="27"/>
      <c r="F5" s="27"/>
      <c r="G5" s="27"/>
      <c r="H5" s="27"/>
      <c r="I5" s="27"/>
      <c r="K5" s="26"/>
    </row>
    <row r="6" spans="2:11" ht="18.75" customHeight="1">
      <c r="B6" s="19"/>
      <c r="C6" s="20"/>
      <c r="D6" s="20"/>
      <c r="E6" s="20"/>
      <c r="F6" s="20"/>
      <c r="G6" s="20"/>
      <c r="H6" s="20"/>
      <c r="I6" s="20"/>
      <c r="K6" s="26"/>
    </row>
    <row r="7" spans="2:7" ht="12.75" customHeight="1" thickBot="1">
      <c r="B7" s="31" t="s">
        <v>7</v>
      </c>
      <c r="C7" s="31"/>
      <c r="D7" s="31"/>
      <c r="E7" s="31"/>
      <c r="G7" t="s">
        <v>8</v>
      </c>
    </row>
    <row r="8" spans="2:9" ht="14.25" thickBot="1">
      <c r="B8" s="12" t="s">
        <v>0</v>
      </c>
      <c r="C8" s="13" t="s">
        <v>1</v>
      </c>
      <c r="D8" s="13" t="s">
        <v>2</v>
      </c>
      <c r="E8" s="14" t="s">
        <v>6</v>
      </c>
      <c r="F8" s="15"/>
      <c r="G8" s="23" t="s">
        <v>9</v>
      </c>
      <c r="H8" s="13" t="s">
        <v>3</v>
      </c>
      <c r="I8" s="14" t="s">
        <v>4</v>
      </c>
    </row>
    <row r="9" spans="2:9" ht="13.5">
      <c r="B9" s="7">
        <v>40656</v>
      </c>
      <c r="C9" s="16">
        <v>0</v>
      </c>
      <c r="D9" s="9">
        <f>C9</f>
        <v>0</v>
      </c>
      <c r="E9" s="11">
        <f>C9</f>
        <v>0</v>
      </c>
      <c r="F9" s="5"/>
      <c r="G9" s="2" t="s">
        <v>11</v>
      </c>
      <c r="H9" s="2">
        <v>0</v>
      </c>
      <c r="I9" s="2" t="s">
        <v>66</v>
      </c>
    </row>
    <row r="10" spans="2:9" ht="13.5">
      <c r="B10" s="8">
        <f>B9+1</f>
        <v>40657</v>
      </c>
      <c r="C10" s="17"/>
      <c r="D10" s="10">
        <f>D9+C10</f>
        <v>0</v>
      </c>
      <c r="E10" s="10">
        <f>AVERAGE($C$9:C10)</f>
        <v>0</v>
      </c>
      <c r="F10" s="5"/>
      <c r="G10" s="1" t="s">
        <v>12</v>
      </c>
      <c r="H10" s="1">
        <v>1.2</v>
      </c>
      <c r="I10" s="1">
        <f>IF($D$69&gt;=H10*1000/0.7,"最初の駅に到達しました！","")</f>
      </c>
    </row>
    <row r="11" spans="2:9" ht="13.5">
      <c r="B11" s="8">
        <f aca="true" t="shared" si="0" ref="B11:B69">B10+1</f>
        <v>40658</v>
      </c>
      <c r="C11" s="16"/>
      <c r="D11" s="10">
        <f>D10+C11</f>
        <v>0</v>
      </c>
      <c r="E11" s="10">
        <f>AVERAGE($C$9:C11)</f>
        <v>0</v>
      </c>
      <c r="F11" s="5"/>
      <c r="G11" s="1" t="s">
        <v>10</v>
      </c>
      <c r="H11" s="1">
        <v>2.6</v>
      </c>
      <c r="I11" s="1">
        <f>IF($D$69&gt;=H11*1000/0.7,"ここまできました","")</f>
      </c>
    </row>
    <row r="12" spans="2:9" ht="13.5">
      <c r="B12" s="8">
        <f t="shared" si="0"/>
        <v>40659</v>
      </c>
      <c r="C12" s="16"/>
      <c r="D12" s="10">
        <f aca="true" t="shared" si="1" ref="D12:D69">D11+C12</f>
        <v>0</v>
      </c>
      <c r="E12" s="10">
        <f>AVERAGE($C$9:C12)</f>
        <v>0</v>
      </c>
      <c r="F12" s="6"/>
      <c r="G12" s="1" t="s">
        <v>13</v>
      </c>
      <c r="H12" s="1">
        <v>4.8</v>
      </c>
      <c r="I12" s="1">
        <f aca="true" t="shared" si="2" ref="I12:I19">IF($D$69&gt;=H12*1000/0.7,"ここまできました","")</f>
      </c>
    </row>
    <row r="13" spans="2:9" ht="13.5">
      <c r="B13" s="8">
        <f t="shared" si="0"/>
        <v>40660</v>
      </c>
      <c r="C13" s="18"/>
      <c r="D13" s="10">
        <f t="shared" si="1"/>
        <v>0</v>
      </c>
      <c r="E13" s="10">
        <f>AVERAGE($C$9:C13)</f>
        <v>0</v>
      </c>
      <c r="F13" s="6"/>
      <c r="G13" s="1" t="s">
        <v>14</v>
      </c>
      <c r="H13" s="1">
        <v>7.3</v>
      </c>
      <c r="I13" s="1">
        <f t="shared" si="2"/>
      </c>
    </row>
    <row r="14" spans="2:9" ht="13.5">
      <c r="B14" s="8">
        <f t="shared" si="0"/>
        <v>40661</v>
      </c>
      <c r="C14" s="18"/>
      <c r="D14" s="10">
        <f t="shared" si="1"/>
        <v>0</v>
      </c>
      <c r="E14" s="10">
        <f>AVERAGE($C$9:C14)</f>
        <v>0</v>
      </c>
      <c r="F14" s="6"/>
      <c r="G14" s="1" t="s">
        <v>15</v>
      </c>
      <c r="H14" s="1">
        <v>8.3</v>
      </c>
      <c r="I14" s="1">
        <f t="shared" si="2"/>
      </c>
    </row>
    <row r="15" spans="2:9" ht="13.5">
      <c r="B15" s="8">
        <f t="shared" si="0"/>
        <v>40662</v>
      </c>
      <c r="C15" s="18"/>
      <c r="D15" s="10">
        <f t="shared" si="1"/>
        <v>0</v>
      </c>
      <c r="E15" s="10">
        <f>AVERAGE($C$9:C15)</f>
        <v>0</v>
      </c>
      <c r="F15" s="6"/>
      <c r="G15" s="1" t="s">
        <v>16</v>
      </c>
      <c r="H15" s="1">
        <v>10.1</v>
      </c>
      <c r="I15" s="1">
        <f t="shared" si="2"/>
      </c>
    </row>
    <row r="16" spans="2:9" ht="13.5">
      <c r="B16" s="8">
        <f t="shared" si="0"/>
        <v>40663</v>
      </c>
      <c r="C16" s="18"/>
      <c r="D16" s="10">
        <f t="shared" si="1"/>
        <v>0</v>
      </c>
      <c r="E16" s="10">
        <f>AVERAGE($C$9:C16)</f>
        <v>0</v>
      </c>
      <c r="F16" s="6"/>
      <c r="G16" s="1" t="s">
        <v>17</v>
      </c>
      <c r="H16" s="1">
        <v>14.9</v>
      </c>
      <c r="I16" s="1">
        <f t="shared" si="2"/>
      </c>
    </row>
    <row r="17" spans="2:9" ht="13.5">
      <c r="B17" s="8">
        <f t="shared" si="0"/>
        <v>40664</v>
      </c>
      <c r="C17" s="18"/>
      <c r="D17" s="10">
        <f t="shared" si="1"/>
        <v>0</v>
      </c>
      <c r="E17" s="10">
        <f>AVERAGE($C$9:C17)</f>
        <v>0</v>
      </c>
      <c r="F17" s="6"/>
      <c r="G17" s="1" t="s">
        <v>18</v>
      </c>
      <c r="H17" s="1">
        <v>15.8</v>
      </c>
      <c r="I17" s="1">
        <f t="shared" si="2"/>
      </c>
    </row>
    <row r="18" spans="2:9" ht="13.5">
      <c r="B18" s="8">
        <f t="shared" si="0"/>
        <v>40665</v>
      </c>
      <c r="C18" s="18"/>
      <c r="D18" s="10">
        <f t="shared" si="1"/>
        <v>0</v>
      </c>
      <c r="E18" s="10">
        <f>AVERAGE($C$9:C18)</f>
        <v>0</v>
      </c>
      <c r="F18" s="6"/>
      <c r="G18" s="1" t="s">
        <v>19</v>
      </c>
      <c r="H18" s="1">
        <v>17</v>
      </c>
      <c r="I18" s="1">
        <f t="shared" si="2"/>
      </c>
    </row>
    <row r="19" spans="2:9" ht="13.5">
      <c r="B19" s="8">
        <f t="shared" si="0"/>
        <v>40666</v>
      </c>
      <c r="C19" s="18"/>
      <c r="D19" s="10">
        <f t="shared" si="1"/>
        <v>0</v>
      </c>
      <c r="E19" s="10">
        <f>AVERAGE($C$9:C19)</f>
        <v>0</v>
      </c>
      <c r="F19" s="6"/>
      <c r="G19" s="1" t="s">
        <v>20</v>
      </c>
      <c r="H19" s="1">
        <v>18.5</v>
      </c>
      <c r="I19" s="1">
        <f t="shared" si="2"/>
      </c>
    </row>
    <row r="20" spans="2:9" ht="13.5">
      <c r="B20" s="8">
        <f t="shared" si="0"/>
        <v>40667</v>
      </c>
      <c r="C20" s="18"/>
      <c r="D20" s="10">
        <f t="shared" si="1"/>
        <v>0</v>
      </c>
      <c r="E20" s="10">
        <f>AVERAGE($C$9:C20)</f>
        <v>0</v>
      </c>
      <c r="F20" s="6"/>
      <c r="G20" s="1" t="s">
        <v>21</v>
      </c>
      <c r="H20" s="1">
        <v>20.3</v>
      </c>
      <c r="I20" s="1">
        <f aca="true" t="shared" si="3" ref="I20:I37">IF($D$69&gt;=H20*1000/0.7,"ここまできました","")</f>
      </c>
    </row>
    <row r="21" spans="2:9" ht="13.5">
      <c r="B21" s="8">
        <f t="shared" si="0"/>
        <v>40668</v>
      </c>
      <c r="C21" s="18"/>
      <c r="D21" s="10">
        <f t="shared" si="1"/>
        <v>0</v>
      </c>
      <c r="E21" s="10">
        <f>AVERAGE($C$9:C21)</f>
        <v>0</v>
      </c>
      <c r="F21" s="6"/>
      <c r="G21" s="1" t="s">
        <v>22</v>
      </c>
      <c r="H21" s="1">
        <v>22.9</v>
      </c>
      <c r="I21" s="1">
        <f t="shared" si="3"/>
      </c>
    </row>
    <row r="22" spans="2:9" ht="13.5">
      <c r="B22" s="8">
        <f t="shared" si="0"/>
        <v>40669</v>
      </c>
      <c r="C22" s="18"/>
      <c r="D22" s="10">
        <f t="shared" si="1"/>
        <v>0</v>
      </c>
      <c r="E22" s="10">
        <f>AVERAGE($C$9:C22)</f>
        <v>0</v>
      </c>
      <c r="F22" s="6"/>
      <c r="G22" s="1" t="s">
        <v>23</v>
      </c>
      <c r="H22" s="1">
        <v>24.8</v>
      </c>
      <c r="I22" s="1">
        <f t="shared" si="3"/>
      </c>
    </row>
    <row r="23" spans="2:9" ht="13.5">
      <c r="B23" s="8">
        <f t="shared" si="0"/>
        <v>40670</v>
      </c>
      <c r="C23" s="18"/>
      <c r="D23" s="10">
        <f t="shared" si="1"/>
        <v>0</v>
      </c>
      <c r="E23" s="10">
        <f>AVERAGE($C$9:C23)</f>
        <v>0</v>
      </c>
      <c r="F23" s="6"/>
      <c r="G23" s="1" t="s">
        <v>24</v>
      </c>
      <c r="H23" s="1">
        <v>27.1</v>
      </c>
      <c r="I23" s="1">
        <f t="shared" si="3"/>
      </c>
    </row>
    <row r="24" spans="2:9" ht="13.5">
      <c r="B24" s="8">
        <f t="shared" si="0"/>
        <v>40671</v>
      </c>
      <c r="C24" s="18"/>
      <c r="D24" s="10">
        <f t="shared" si="1"/>
        <v>0</v>
      </c>
      <c r="E24" s="10">
        <f>AVERAGE($C$9:C24)</f>
        <v>0</v>
      </c>
      <c r="F24" s="6"/>
      <c r="G24" s="1" t="s">
        <v>25</v>
      </c>
      <c r="H24" s="1">
        <v>30.5</v>
      </c>
      <c r="I24" s="1">
        <f t="shared" si="3"/>
      </c>
    </row>
    <row r="25" spans="2:9" ht="13.5">
      <c r="B25" s="8">
        <f t="shared" si="0"/>
        <v>40672</v>
      </c>
      <c r="C25" s="18"/>
      <c r="D25" s="10">
        <f t="shared" si="1"/>
        <v>0</v>
      </c>
      <c r="E25" s="10">
        <f>AVERAGE($C$9:C25)</f>
        <v>0</v>
      </c>
      <c r="F25" s="6"/>
      <c r="G25" s="1" t="s">
        <v>26</v>
      </c>
      <c r="H25" s="1">
        <v>31.9</v>
      </c>
      <c r="I25" s="1">
        <f t="shared" si="3"/>
      </c>
    </row>
    <row r="26" spans="2:9" ht="13.5">
      <c r="B26" s="8">
        <f t="shared" si="0"/>
        <v>40673</v>
      </c>
      <c r="C26" s="18"/>
      <c r="D26" s="10">
        <f t="shared" si="1"/>
        <v>0</v>
      </c>
      <c r="E26" s="10">
        <f>AVERAGE($C$9:C26)</f>
        <v>0</v>
      </c>
      <c r="F26" s="6"/>
      <c r="G26" s="1" t="s">
        <v>27</v>
      </c>
      <c r="H26" s="1">
        <v>33.8</v>
      </c>
      <c r="I26" s="1">
        <f t="shared" si="3"/>
      </c>
    </row>
    <row r="27" spans="2:9" ht="13.5">
      <c r="B27" s="8">
        <f t="shared" si="0"/>
        <v>40674</v>
      </c>
      <c r="C27" s="18"/>
      <c r="D27" s="10">
        <f t="shared" si="1"/>
        <v>0</v>
      </c>
      <c r="E27" s="10">
        <f>AVERAGE($C$9:C27)</f>
        <v>0</v>
      </c>
      <c r="F27" s="6"/>
      <c r="G27" s="1" t="s">
        <v>28</v>
      </c>
      <c r="H27" s="1">
        <v>37.7</v>
      </c>
      <c r="I27" s="1">
        <f t="shared" si="3"/>
      </c>
    </row>
    <row r="28" spans="2:9" ht="13.5">
      <c r="B28" s="8">
        <f t="shared" si="0"/>
        <v>40675</v>
      </c>
      <c r="C28" s="18"/>
      <c r="D28" s="10">
        <f t="shared" si="1"/>
        <v>0</v>
      </c>
      <c r="E28" s="10">
        <f>AVERAGE($C$9:C28)</f>
        <v>0</v>
      </c>
      <c r="F28" s="6"/>
      <c r="G28" s="1" t="s">
        <v>29</v>
      </c>
      <c r="H28" s="1">
        <v>42.1</v>
      </c>
      <c r="I28" s="1">
        <f t="shared" si="3"/>
      </c>
    </row>
    <row r="29" spans="2:9" ht="13.5">
      <c r="B29" s="8">
        <f t="shared" si="0"/>
        <v>40676</v>
      </c>
      <c r="C29" s="18"/>
      <c r="D29" s="10">
        <f t="shared" si="1"/>
        <v>0</v>
      </c>
      <c r="E29" s="10">
        <f>AVERAGE($C$9:C29)</f>
        <v>0</v>
      </c>
      <c r="F29" s="6"/>
      <c r="G29" s="1" t="s">
        <v>30</v>
      </c>
      <c r="H29" s="1">
        <v>44.7</v>
      </c>
      <c r="I29" s="1">
        <f t="shared" si="3"/>
      </c>
    </row>
    <row r="30" spans="2:9" ht="13.5">
      <c r="B30" s="8">
        <f t="shared" si="0"/>
        <v>40677</v>
      </c>
      <c r="C30" s="18"/>
      <c r="D30" s="10">
        <f t="shared" si="1"/>
        <v>0</v>
      </c>
      <c r="E30" s="10">
        <f>AVERAGE($C$9:C30)</f>
        <v>0</v>
      </c>
      <c r="F30" s="6"/>
      <c r="G30" s="1" t="s">
        <v>31</v>
      </c>
      <c r="H30" s="1">
        <v>46.5</v>
      </c>
      <c r="I30" s="1">
        <f t="shared" si="3"/>
      </c>
    </row>
    <row r="31" spans="2:9" ht="13.5">
      <c r="B31" s="8">
        <f t="shared" si="0"/>
        <v>40678</v>
      </c>
      <c r="C31" s="18"/>
      <c r="D31" s="10">
        <f t="shared" si="1"/>
        <v>0</v>
      </c>
      <c r="E31" s="10">
        <f>AVERAGE($C$9:C31)</f>
        <v>0</v>
      </c>
      <c r="F31" s="6"/>
      <c r="G31" s="1" t="s">
        <v>32</v>
      </c>
      <c r="H31" s="1">
        <v>47.6</v>
      </c>
      <c r="I31" s="1">
        <f t="shared" si="3"/>
      </c>
    </row>
    <row r="32" spans="2:9" ht="13.5">
      <c r="B32" s="8">
        <f t="shared" si="0"/>
        <v>40679</v>
      </c>
      <c r="C32" s="18"/>
      <c r="D32" s="10">
        <f t="shared" si="1"/>
        <v>0</v>
      </c>
      <c r="E32" s="10">
        <f>AVERAGE($C$9:C32)</f>
        <v>0</v>
      </c>
      <c r="F32" s="6"/>
      <c r="G32" s="1" t="s">
        <v>33</v>
      </c>
      <c r="H32" s="1">
        <v>49.2</v>
      </c>
      <c r="I32" s="1">
        <f t="shared" si="3"/>
      </c>
    </row>
    <row r="33" spans="2:9" ht="13.5">
      <c r="B33" s="8">
        <f t="shared" si="0"/>
        <v>40680</v>
      </c>
      <c r="C33" s="18"/>
      <c r="D33" s="10">
        <f t="shared" si="1"/>
        <v>0</v>
      </c>
      <c r="E33" s="10">
        <f>AVERAGE($C$9:C33)</f>
        <v>0</v>
      </c>
      <c r="F33" s="6"/>
      <c r="G33" s="1" t="s">
        <v>34</v>
      </c>
      <c r="H33" s="1">
        <v>50.8</v>
      </c>
      <c r="I33" s="1">
        <f t="shared" si="3"/>
      </c>
    </row>
    <row r="34" spans="2:9" ht="13.5">
      <c r="B34" s="8">
        <f t="shared" si="0"/>
        <v>40681</v>
      </c>
      <c r="C34" s="18"/>
      <c r="D34" s="10">
        <f t="shared" si="1"/>
        <v>0</v>
      </c>
      <c r="E34" s="10">
        <f>AVERAGE($C$9:C34)</f>
        <v>0</v>
      </c>
      <c r="F34" s="6"/>
      <c r="G34" s="1" t="s">
        <v>35</v>
      </c>
      <c r="H34" s="1">
        <v>53.4</v>
      </c>
      <c r="I34" s="1">
        <f>IF($D$69&gt;=H34*1000/0.7,"ここまできました","")</f>
      </c>
    </row>
    <row r="35" spans="2:9" ht="13.5">
      <c r="B35" s="8">
        <f t="shared" si="0"/>
        <v>40682</v>
      </c>
      <c r="C35" s="18"/>
      <c r="D35" s="10">
        <f t="shared" si="1"/>
        <v>0</v>
      </c>
      <c r="E35" s="10">
        <f>AVERAGE($C$9:C35)</f>
        <v>0</v>
      </c>
      <c r="F35" s="6"/>
      <c r="G35" s="1" t="s">
        <v>36</v>
      </c>
      <c r="H35" s="1">
        <v>56.6</v>
      </c>
      <c r="I35" s="1">
        <f t="shared" si="3"/>
      </c>
    </row>
    <row r="36" spans="2:9" ht="13.5">
      <c r="B36" s="8">
        <f t="shared" si="0"/>
        <v>40683</v>
      </c>
      <c r="C36" s="18"/>
      <c r="D36" s="10">
        <f t="shared" si="1"/>
        <v>0</v>
      </c>
      <c r="E36" s="10">
        <f>AVERAGE($C$9:C36)</f>
        <v>0</v>
      </c>
      <c r="F36" s="6"/>
      <c r="G36" s="1" t="s">
        <v>37</v>
      </c>
      <c r="H36" s="1">
        <v>59</v>
      </c>
      <c r="I36" s="1">
        <f t="shared" si="3"/>
      </c>
    </row>
    <row r="37" spans="2:9" ht="13.5">
      <c r="B37" s="8">
        <f t="shared" si="0"/>
        <v>40684</v>
      </c>
      <c r="C37" s="18"/>
      <c r="D37" s="10">
        <f t="shared" si="1"/>
        <v>0</v>
      </c>
      <c r="E37" s="10">
        <f>AVERAGE($C$9:C37)</f>
        <v>0</v>
      </c>
      <c r="F37" s="6"/>
      <c r="G37" s="1" t="s">
        <v>38</v>
      </c>
      <c r="H37" s="1">
        <v>59.7</v>
      </c>
      <c r="I37" s="1">
        <f t="shared" si="3"/>
      </c>
    </row>
    <row r="38" spans="2:9" ht="13.5">
      <c r="B38" s="8">
        <f t="shared" si="0"/>
        <v>40685</v>
      </c>
      <c r="C38" s="18"/>
      <c r="D38" s="10">
        <f t="shared" si="1"/>
        <v>0</v>
      </c>
      <c r="E38" s="10">
        <f>AVERAGE($C$9:C38)</f>
        <v>0</v>
      </c>
      <c r="F38" s="6"/>
      <c r="G38" s="1" t="s">
        <v>39</v>
      </c>
      <c r="H38" s="1">
        <v>62.4</v>
      </c>
      <c r="I38" s="1">
        <f>IF($D$69&gt;=H38*1000/0.7,"ここまできました","")</f>
      </c>
    </row>
    <row r="39" spans="2:9" ht="13.5">
      <c r="B39" s="8">
        <f t="shared" si="0"/>
        <v>40686</v>
      </c>
      <c r="C39" s="18"/>
      <c r="D39" s="10">
        <f t="shared" si="1"/>
        <v>0</v>
      </c>
      <c r="E39" s="10">
        <f>AVERAGE($C$9:C39)</f>
        <v>0</v>
      </c>
      <c r="F39" s="6"/>
      <c r="G39" s="1" t="s">
        <v>40</v>
      </c>
      <c r="H39" s="1">
        <v>63.8</v>
      </c>
      <c r="I39" s="1">
        <f>IF($D$69&gt;=H39*1000/0.7,"ここまできました","")</f>
      </c>
    </row>
    <row r="40" spans="2:9" ht="13.5">
      <c r="B40" s="8">
        <f t="shared" si="0"/>
        <v>40687</v>
      </c>
      <c r="C40" s="18"/>
      <c r="D40" s="10">
        <f t="shared" si="1"/>
        <v>0</v>
      </c>
      <c r="E40" s="10">
        <f>AVERAGE($C$9:C40)</f>
        <v>0</v>
      </c>
      <c r="F40" s="6"/>
      <c r="G40" s="1" t="s">
        <v>41</v>
      </c>
      <c r="H40" s="1">
        <v>66.2</v>
      </c>
      <c r="I40" s="1">
        <f>IF($D$69&gt;=H40*1000/0.7,"ここまできました","")</f>
      </c>
    </row>
    <row r="41" spans="2:9" ht="13.5">
      <c r="B41" s="8">
        <f t="shared" si="0"/>
        <v>40688</v>
      </c>
      <c r="C41" s="18"/>
      <c r="D41" s="10">
        <f t="shared" si="1"/>
        <v>0</v>
      </c>
      <c r="E41" s="10">
        <f>AVERAGE($C$9:C41)</f>
        <v>0</v>
      </c>
      <c r="F41" s="6"/>
      <c r="G41" s="1" t="s">
        <v>42</v>
      </c>
      <c r="H41" s="1">
        <v>67.7</v>
      </c>
      <c r="I41" s="1">
        <f>IF($D$69&gt;=H41*1000/0.7,"ここまできました","")</f>
      </c>
    </row>
    <row r="42" spans="2:9" ht="13.5">
      <c r="B42" s="8">
        <f t="shared" si="0"/>
        <v>40689</v>
      </c>
      <c r="C42" s="18"/>
      <c r="D42" s="10">
        <f t="shared" si="1"/>
        <v>0</v>
      </c>
      <c r="E42" s="10">
        <f>AVERAGE($C$9:C42)</f>
        <v>0</v>
      </c>
      <c r="F42" s="6"/>
      <c r="G42" s="1" t="s">
        <v>43</v>
      </c>
      <c r="H42" s="1">
        <v>70.4</v>
      </c>
      <c r="I42" s="1">
        <f>IF($D$69&gt;=H42*1000/0.7,"ここまできました","")</f>
      </c>
    </row>
    <row r="43" spans="2:9" ht="13.5">
      <c r="B43" s="8">
        <f t="shared" si="0"/>
        <v>40690</v>
      </c>
      <c r="C43" s="18"/>
      <c r="D43" s="10">
        <f t="shared" si="1"/>
        <v>0</v>
      </c>
      <c r="E43" s="10">
        <f>AVERAGE($C$9:C43)</f>
        <v>0</v>
      </c>
      <c r="F43" s="6"/>
      <c r="G43" s="1" t="s">
        <v>44</v>
      </c>
      <c r="H43" s="1">
        <v>71.7</v>
      </c>
      <c r="I43" s="1">
        <f>IF($D$69&gt;=H43*1000/0.7,"秩父鉄道は制覇！","")</f>
      </c>
    </row>
    <row r="44" spans="2:6" ht="14.25" thickBot="1">
      <c r="B44" s="8">
        <f t="shared" si="0"/>
        <v>40691</v>
      </c>
      <c r="C44" s="18"/>
      <c r="D44" s="10">
        <f t="shared" si="1"/>
        <v>0</v>
      </c>
      <c r="E44" s="10">
        <f>AVERAGE($C$9:C44)</f>
        <v>0</v>
      </c>
      <c r="F44" s="6"/>
    </row>
    <row r="45" spans="2:9" ht="14.25" thickBot="1">
      <c r="B45" s="8">
        <f t="shared" si="0"/>
        <v>40692</v>
      </c>
      <c r="C45" s="18"/>
      <c r="D45" s="10">
        <f t="shared" si="1"/>
        <v>0</v>
      </c>
      <c r="E45" s="10">
        <f>AVERAGE($C$9:C45)</f>
        <v>0</v>
      </c>
      <c r="F45" s="6"/>
      <c r="G45" s="22" t="s">
        <v>45</v>
      </c>
      <c r="H45" s="3" t="s">
        <v>3</v>
      </c>
      <c r="I45" s="4" t="s">
        <v>4</v>
      </c>
    </row>
    <row r="46" spans="2:9" ht="13.5">
      <c r="B46" s="8">
        <f t="shared" si="0"/>
        <v>40693</v>
      </c>
      <c r="C46" s="18"/>
      <c r="D46" s="10">
        <f t="shared" si="1"/>
        <v>0</v>
      </c>
      <c r="E46" s="10">
        <f>AVERAGE($C$9:C46)</f>
        <v>0</v>
      </c>
      <c r="F46" s="6"/>
      <c r="G46" s="2" t="s">
        <v>46</v>
      </c>
      <c r="H46" s="2">
        <v>0</v>
      </c>
      <c r="I46" s="1">
        <f>IF($D$69&gt;=(H46+$H$43)*1000/0.7,"ここまできました","")</f>
      </c>
    </row>
    <row r="47" spans="2:9" ht="13.5">
      <c r="B47" s="8">
        <f t="shared" si="0"/>
        <v>40694</v>
      </c>
      <c r="C47" s="18"/>
      <c r="D47" s="10">
        <f t="shared" si="1"/>
        <v>0</v>
      </c>
      <c r="E47" s="10">
        <f>AVERAGE($C$9:C47)</f>
        <v>0</v>
      </c>
      <c r="F47" s="6"/>
      <c r="G47" s="1" t="s">
        <v>47</v>
      </c>
      <c r="H47" s="1">
        <v>0.9</v>
      </c>
      <c r="I47" s="1">
        <f aca="true" t="shared" si="4" ref="I47:I64">IF($D$69&gt;=(H47+$H$43)*1000/0.7,"ここまできました","")</f>
      </c>
    </row>
    <row r="48" spans="2:9" ht="13.5">
      <c r="B48" s="8">
        <f t="shared" si="0"/>
        <v>40695</v>
      </c>
      <c r="C48" s="18"/>
      <c r="D48" s="10">
        <f t="shared" si="1"/>
        <v>0</v>
      </c>
      <c r="E48" s="10">
        <f>AVERAGE($C$9:C48)</f>
        <v>0</v>
      </c>
      <c r="F48" s="6"/>
      <c r="G48" s="1" t="s">
        <v>48</v>
      </c>
      <c r="H48" s="1">
        <v>3.7</v>
      </c>
      <c r="I48" s="1">
        <f t="shared" si="4"/>
      </c>
    </row>
    <row r="49" spans="2:9" ht="13.5">
      <c r="B49" s="8">
        <f t="shared" si="0"/>
        <v>40696</v>
      </c>
      <c r="C49" s="18"/>
      <c r="D49" s="10">
        <f t="shared" si="1"/>
        <v>0</v>
      </c>
      <c r="E49" s="10">
        <f>AVERAGE($C$9:C49)</f>
        <v>0</v>
      </c>
      <c r="F49" s="6"/>
      <c r="G49" s="1" t="s">
        <v>49</v>
      </c>
      <c r="H49" s="1">
        <v>5</v>
      </c>
      <c r="I49" s="1">
        <f t="shared" si="4"/>
      </c>
    </row>
    <row r="50" spans="2:9" ht="13.5">
      <c r="B50" s="8">
        <f t="shared" si="0"/>
        <v>40697</v>
      </c>
      <c r="C50" s="18"/>
      <c r="D50" s="10">
        <f t="shared" si="1"/>
        <v>0</v>
      </c>
      <c r="E50" s="10">
        <f>AVERAGE($C$9:C50)</f>
        <v>0</v>
      </c>
      <c r="F50" s="6"/>
      <c r="G50" s="1" t="s">
        <v>50</v>
      </c>
      <c r="H50" s="1">
        <v>6.1</v>
      </c>
      <c r="I50" s="1">
        <f t="shared" si="4"/>
      </c>
    </row>
    <row r="51" spans="2:9" ht="13.5">
      <c r="B51" s="8">
        <f t="shared" si="0"/>
        <v>40698</v>
      </c>
      <c r="C51" s="18"/>
      <c r="D51" s="10">
        <f t="shared" si="1"/>
        <v>0</v>
      </c>
      <c r="E51" s="10">
        <f>AVERAGE($C$9:C51)</f>
        <v>0</v>
      </c>
      <c r="F51" s="6"/>
      <c r="G51" s="1" t="s">
        <v>51</v>
      </c>
      <c r="H51" s="1">
        <v>7</v>
      </c>
      <c r="I51" s="1">
        <f t="shared" si="4"/>
      </c>
    </row>
    <row r="52" spans="2:9" ht="13.5">
      <c r="B52" s="8">
        <f t="shared" si="0"/>
        <v>40699</v>
      </c>
      <c r="C52" s="18"/>
      <c r="D52" s="10">
        <f t="shared" si="1"/>
        <v>0</v>
      </c>
      <c r="E52" s="10">
        <f>AVERAGE($C$9:C52)</f>
        <v>0</v>
      </c>
      <c r="F52" s="6"/>
      <c r="G52" s="21" t="s">
        <v>52</v>
      </c>
      <c r="H52" s="1">
        <v>9.4</v>
      </c>
      <c r="I52" s="1">
        <f t="shared" si="4"/>
      </c>
    </row>
    <row r="53" spans="2:9" ht="13.5">
      <c r="B53" s="8">
        <f t="shared" si="0"/>
        <v>40700</v>
      </c>
      <c r="C53" s="18"/>
      <c r="D53" s="10">
        <f t="shared" si="1"/>
        <v>0</v>
      </c>
      <c r="E53" s="10">
        <f>AVERAGE($C$9:C53)</f>
        <v>0</v>
      </c>
      <c r="F53" s="6"/>
      <c r="G53" s="21" t="s">
        <v>53</v>
      </c>
      <c r="H53" s="1">
        <v>11.7</v>
      </c>
      <c r="I53" s="1">
        <f t="shared" si="4"/>
      </c>
    </row>
    <row r="54" spans="2:9" ht="13.5">
      <c r="B54" s="8">
        <f t="shared" si="0"/>
        <v>40701</v>
      </c>
      <c r="C54" s="18"/>
      <c r="D54" s="10">
        <f t="shared" si="1"/>
        <v>0</v>
      </c>
      <c r="E54" s="10">
        <f>AVERAGE($C$9:C54)</f>
        <v>0</v>
      </c>
      <c r="F54" s="6"/>
      <c r="G54" s="21" t="s">
        <v>54</v>
      </c>
      <c r="H54" s="1">
        <v>13.4</v>
      </c>
      <c r="I54" s="1">
        <f t="shared" si="4"/>
      </c>
    </row>
    <row r="55" spans="2:9" ht="13.5">
      <c r="B55" s="8">
        <f t="shared" si="0"/>
        <v>40702</v>
      </c>
      <c r="C55" s="18"/>
      <c r="D55" s="10">
        <f t="shared" si="1"/>
        <v>0</v>
      </c>
      <c r="E55" s="10">
        <f>AVERAGE($C$9:C55)</f>
        <v>0</v>
      </c>
      <c r="F55" s="6"/>
      <c r="G55" s="21" t="s">
        <v>55</v>
      </c>
      <c r="H55" s="1">
        <v>14.6</v>
      </c>
      <c r="I55" s="1">
        <f t="shared" si="4"/>
      </c>
    </row>
    <row r="56" spans="2:9" ht="13.5">
      <c r="B56" s="8">
        <f t="shared" si="0"/>
        <v>40703</v>
      </c>
      <c r="C56" s="18"/>
      <c r="D56" s="10">
        <f t="shared" si="1"/>
        <v>0</v>
      </c>
      <c r="E56" s="10">
        <f>AVERAGE($C$9:C56)</f>
        <v>0</v>
      </c>
      <c r="F56" s="6"/>
      <c r="G56" s="21" t="s">
        <v>56</v>
      </c>
      <c r="H56" s="1">
        <v>16.6</v>
      </c>
      <c r="I56" s="1">
        <f t="shared" si="4"/>
      </c>
    </row>
    <row r="57" spans="2:9" ht="13.5">
      <c r="B57" s="8">
        <f t="shared" si="0"/>
        <v>40704</v>
      </c>
      <c r="C57" s="18"/>
      <c r="D57" s="10">
        <f t="shared" si="1"/>
        <v>0</v>
      </c>
      <c r="E57" s="10">
        <f>AVERAGE($C$9:C57)</f>
        <v>0</v>
      </c>
      <c r="F57" s="6"/>
      <c r="G57" s="21" t="s">
        <v>57</v>
      </c>
      <c r="H57" s="1">
        <v>19.3</v>
      </c>
      <c r="I57" s="1">
        <f t="shared" si="4"/>
      </c>
    </row>
    <row r="58" spans="2:9" ht="13.5">
      <c r="B58" s="8">
        <f t="shared" si="0"/>
        <v>40705</v>
      </c>
      <c r="C58" s="18"/>
      <c r="D58" s="10">
        <f t="shared" si="1"/>
        <v>0</v>
      </c>
      <c r="E58" s="10">
        <f>AVERAGE($C$9:C58)</f>
        <v>0</v>
      </c>
      <c r="F58" s="6"/>
      <c r="G58" s="21" t="s">
        <v>58</v>
      </c>
      <c r="H58" s="1">
        <v>20.2</v>
      </c>
      <c r="I58" s="1">
        <f t="shared" si="4"/>
      </c>
    </row>
    <row r="59" spans="2:9" ht="13.5">
      <c r="B59" s="8">
        <f t="shared" si="0"/>
        <v>40706</v>
      </c>
      <c r="C59" s="18"/>
      <c r="D59" s="10">
        <f t="shared" si="1"/>
        <v>0</v>
      </c>
      <c r="E59" s="10">
        <f>AVERAGE($C$9:C59)</f>
        <v>0</v>
      </c>
      <c r="F59" s="6"/>
      <c r="G59" s="21" t="s">
        <v>59</v>
      </c>
      <c r="H59" s="1">
        <v>21</v>
      </c>
      <c r="I59" s="1">
        <f t="shared" si="4"/>
      </c>
    </row>
    <row r="60" spans="2:9" ht="13.5">
      <c r="B60" s="8">
        <f t="shared" si="0"/>
        <v>40707</v>
      </c>
      <c r="C60" s="18"/>
      <c r="D60" s="10">
        <f t="shared" si="1"/>
        <v>0</v>
      </c>
      <c r="E60" s="10">
        <f>AVERAGE($C$9:C60)</f>
        <v>0</v>
      </c>
      <c r="F60" s="6"/>
      <c r="G60" s="21" t="s">
        <v>60</v>
      </c>
      <c r="H60" s="1">
        <v>21.8</v>
      </c>
      <c r="I60" s="1">
        <f t="shared" si="4"/>
      </c>
    </row>
    <row r="61" spans="2:9" ht="13.5">
      <c r="B61" s="8">
        <f t="shared" si="0"/>
        <v>40708</v>
      </c>
      <c r="C61" s="18"/>
      <c r="D61" s="10">
        <f t="shared" si="1"/>
        <v>0</v>
      </c>
      <c r="E61" s="10">
        <f>AVERAGE($C$9:C61)</f>
        <v>0</v>
      </c>
      <c r="F61" s="6"/>
      <c r="G61" s="21" t="s">
        <v>61</v>
      </c>
      <c r="H61" s="1">
        <v>23.1</v>
      </c>
      <c r="I61" s="1">
        <f t="shared" si="4"/>
      </c>
    </row>
    <row r="62" spans="2:9" ht="13.5">
      <c r="B62" s="8">
        <f t="shared" si="0"/>
        <v>40709</v>
      </c>
      <c r="C62" s="18"/>
      <c r="D62" s="10">
        <f t="shared" si="1"/>
        <v>0</v>
      </c>
      <c r="E62" s="10">
        <f>AVERAGE($C$9:C62)</f>
        <v>0</v>
      </c>
      <c r="F62" s="6"/>
      <c r="G62" s="21" t="s">
        <v>62</v>
      </c>
      <c r="H62" s="1">
        <v>25.4</v>
      </c>
      <c r="I62" s="1">
        <f t="shared" si="4"/>
      </c>
    </row>
    <row r="63" spans="2:9" ht="13.5">
      <c r="B63" s="8">
        <f t="shared" si="0"/>
        <v>40710</v>
      </c>
      <c r="C63" s="18"/>
      <c r="D63" s="10">
        <f t="shared" si="1"/>
        <v>0</v>
      </c>
      <c r="E63" s="10">
        <f>AVERAGE($C$9:C63)</f>
        <v>0</v>
      </c>
      <c r="F63" s="6"/>
      <c r="G63" s="21" t="s">
        <v>63</v>
      </c>
      <c r="H63" s="1">
        <v>28.2</v>
      </c>
      <c r="I63" s="1">
        <f t="shared" si="4"/>
      </c>
    </row>
    <row r="64" spans="2:9" ht="13.5">
      <c r="B64" s="8">
        <f t="shared" si="0"/>
        <v>40711</v>
      </c>
      <c r="C64" s="18"/>
      <c r="D64" s="10">
        <f t="shared" si="1"/>
        <v>0</v>
      </c>
      <c r="E64" s="10">
        <f>AVERAGE($C$9:C64)</f>
        <v>0</v>
      </c>
      <c r="F64" s="6"/>
      <c r="G64" s="21" t="s">
        <v>64</v>
      </c>
      <c r="H64" s="1">
        <v>29.9</v>
      </c>
      <c r="I64" s="1">
        <f t="shared" si="4"/>
      </c>
    </row>
    <row r="65" spans="2:9" ht="13.5">
      <c r="B65" s="8">
        <f t="shared" si="0"/>
        <v>40712</v>
      </c>
      <c r="C65" s="18"/>
      <c r="D65" s="10">
        <f t="shared" si="1"/>
        <v>0</v>
      </c>
      <c r="E65" s="10">
        <f>AVERAGE($C$9:C65)</f>
        <v>0</v>
      </c>
      <c r="F65" s="6"/>
      <c r="G65" s="21" t="s">
        <v>65</v>
      </c>
      <c r="H65" s="1">
        <v>33.7</v>
      </c>
      <c r="I65" s="1">
        <f>IF($D$69&gt;=(H65+$H$43)*1000/0.7,"上信電鉄制覇！","")</f>
      </c>
    </row>
    <row r="66" spans="2:6" ht="14.25" thickBot="1">
      <c r="B66" s="8">
        <f t="shared" si="0"/>
        <v>40713</v>
      </c>
      <c r="C66" s="18"/>
      <c r="D66" s="10">
        <f t="shared" si="1"/>
        <v>0</v>
      </c>
      <c r="E66" s="10">
        <f>AVERAGE($C$9:C66)</f>
        <v>0</v>
      </c>
      <c r="F66" s="6"/>
    </row>
    <row r="67" spans="2:9" ht="14.25" thickBot="1">
      <c r="B67" s="8">
        <f t="shared" si="0"/>
        <v>40714</v>
      </c>
      <c r="C67" s="18"/>
      <c r="D67" s="10">
        <f t="shared" si="1"/>
        <v>0</v>
      </c>
      <c r="E67" s="10">
        <f>AVERAGE($C$9:C67)</f>
        <v>0</v>
      </c>
      <c r="F67" s="6"/>
      <c r="G67" s="25" t="s">
        <v>67</v>
      </c>
      <c r="H67" s="3" t="s">
        <v>3</v>
      </c>
      <c r="I67" s="4" t="s">
        <v>4</v>
      </c>
    </row>
    <row r="68" spans="2:9" ht="13.5">
      <c r="B68" s="8">
        <f t="shared" si="0"/>
        <v>40715</v>
      </c>
      <c r="C68" s="18"/>
      <c r="D68" s="10">
        <f t="shared" si="1"/>
        <v>0</v>
      </c>
      <c r="E68" s="10">
        <f>AVERAGE($C$9:C68)</f>
        <v>0</v>
      </c>
      <c r="F68" s="6"/>
      <c r="G68" s="21" t="s">
        <v>89</v>
      </c>
      <c r="H68" s="2">
        <v>0</v>
      </c>
      <c r="I68" s="1">
        <f>IF($D$69&gt;=(H68+$H$65+$H$43)*1000/0.7,"ここまできました","")</f>
      </c>
    </row>
    <row r="69" spans="2:9" ht="13.5">
      <c r="B69" s="8">
        <f t="shared" si="0"/>
        <v>40716</v>
      </c>
      <c r="C69" s="18"/>
      <c r="D69" s="10">
        <f t="shared" si="1"/>
        <v>0</v>
      </c>
      <c r="E69" s="10">
        <f>AVERAGE($C$9:C69)</f>
        <v>0</v>
      </c>
      <c r="F69" s="6"/>
      <c r="G69" s="21" t="s">
        <v>88</v>
      </c>
      <c r="H69" s="1">
        <v>0.8</v>
      </c>
      <c r="I69" s="1">
        <f aca="true" t="shared" si="5" ref="I69:I89">IF($D$69&gt;=(H69+$H$65+$H$43)*1000/0.7,"ここまできました","")</f>
      </c>
    </row>
    <row r="70" spans="7:9" ht="13.5">
      <c r="G70" s="21" t="s">
        <v>87</v>
      </c>
      <c r="H70" s="1">
        <v>1.6</v>
      </c>
      <c r="I70" s="1">
        <f t="shared" si="5"/>
      </c>
    </row>
    <row r="71" spans="7:9" ht="13.5">
      <c r="G71" s="24" t="s">
        <v>86</v>
      </c>
      <c r="H71" s="1">
        <v>2.2</v>
      </c>
      <c r="I71" s="1">
        <f t="shared" si="5"/>
      </c>
    </row>
    <row r="72" spans="7:9" ht="13.5">
      <c r="G72" s="24" t="s">
        <v>85</v>
      </c>
      <c r="H72" s="1">
        <v>3.2</v>
      </c>
      <c r="I72" s="1">
        <f t="shared" si="5"/>
      </c>
    </row>
    <row r="73" spans="7:9" ht="13.5">
      <c r="G73" s="21" t="s">
        <v>84</v>
      </c>
      <c r="H73" s="1">
        <v>4.3</v>
      </c>
      <c r="I73" s="1">
        <f t="shared" si="5"/>
      </c>
    </row>
    <row r="74" spans="7:9" ht="13.5">
      <c r="G74" s="21" t="s">
        <v>83</v>
      </c>
      <c r="H74" s="1">
        <v>5.6</v>
      </c>
      <c r="I74" s="1">
        <f t="shared" si="5"/>
      </c>
    </row>
    <row r="75" spans="7:9" ht="13.5">
      <c r="G75" s="21" t="s">
        <v>82</v>
      </c>
      <c r="H75" s="1">
        <v>6.2</v>
      </c>
      <c r="I75" s="1">
        <f t="shared" si="5"/>
      </c>
    </row>
    <row r="76" spans="7:9" ht="13.5">
      <c r="G76" s="21" t="s">
        <v>81</v>
      </c>
      <c r="H76" s="1">
        <v>8.3</v>
      </c>
      <c r="I76" s="1">
        <f t="shared" si="5"/>
      </c>
    </row>
    <row r="77" spans="7:9" ht="13.5">
      <c r="G77" s="21" t="s">
        <v>80</v>
      </c>
      <c r="H77" s="1">
        <v>9.9</v>
      </c>
      <c r="I77" s="1">
        <f t="shared" si="5"/>
      </c>
    </row>
    <row r="78" spans="7:9" ht="13.5">
      <c r="G78" s="21" t="s">
        <v>79</v>
      </c>
      <c r="H78" s="1">
        <v>10.9</v>
      </c>
      <c r="I78" s="1">
        <f t="shared" si="5"/>
      </c>
    </row>
    <row r="79" spans="7:9" ht="13.5">
      <c r="G79" s="21" t="s">
        <v>78</v>
      </c>
      <c r="H79" s="1">
        <v>12</v>
      </c>
      <c r="I79" s="1">
        <f t="shared" si="5"/>
      </c>
    </row>
    <row r="80" spans="7:9" ht="13.5">
      <c r="G80" s="21" t="s">
        <v>77</v>
      </c>
      <c r="H80" s="1">
        <v>13.3</v>
      </c>
      <c r="I80" s="1">
        <f t="shared" si="5"/>
      </c>
    </row>
    <row r="81" spans="7:9" ht="13.5">
      <c r="G81" s="21" t="s">
        <v>76</v>
      </c>
      <c r="H81" s="1">
        <v>14.3</v>
      </c>
      <c r="I81" s="1">
        <f t="shared" si="5"/>
      </c>
    </row>
    <row r="82" spans="7:9" ht="13.5">
      <c r="G82" s="21" t="s">
        <v>90</v>
      </c>
      <c r="H82" s="1">
        <v>15.8</v>
      </c>
      <c r="I82" s="1">
        <f t="shared" si="5"/>
      </c>
    </row>
    <row r="83" spans="7:9" ht="13.5">
      <c r="G83" s="21" t="s">
        <v>75</v>
      </c>
      <c r="H83" s="1">
        <v>17.7</v>
      </c>
      <c r="I83" s="1">
        <f t="shared" si="5"/>
      </c>
    </row>
    <row r="84" spans="7:9" ht="13.5">
      <c r="G84" s="21" t="s">
        <v>74</v>
      </c>
      <c r="H84" s="1">
        <v>18.7</v>
      </c>
      <c r="I84" s="1">
        <f t="shared" si="5"/>
      </c>
    </row>
    <row r="85" spans="7:9" ht="13.5">
      <c r="G85" s="1" t="s">
        <v>73</v>
      </c>
      <c r="H85" s="1">
        <v>19.6</v>
      </c>
      <c r="I85" s="1">
        <f t="shared" si="5"/>
      </c>
    </row>
    <row r="86" spans="7:9" ht="13.5">
      <c r="G86" s="1" t="s">
        <v>72</v>
      </c>
      <c r="H86" s="1">
        <v>21.8</v>
      </c>
      <c r="I86" s="1">
        <f t="shared" si="5"/>
      </c>
    </row>
    <row r="87" spans="7:9" ht="13.5">
      <c r="G87" s="1" t="s">
        <v>71</v>
      </c>
      <c r="H87" s="1">
        <v>22.8</v>
      </c>
      <c r="I87" s="1">
        <f t="shared" si="5"/>
      </c>
    </row>
    <row r="88" spans="7:9" ht="13.5">
      <c r="G88" s="1" t="s">
        <v>70</v>
      </c>
      <c r="H88" s="1">
        <v>23.7</v>
      </c>
      <c r="I88" s="1">
        <f t="shared" si="5"/>
      </c>
    </row>
    <row r="89" spans="7:9" ht="13.5">
      <c r="G89" s="1" t="s">
        <v>69</v>
      </c>
      <c r="H89" s="1">
        <v>24.3</v>
      </c>
      <c r="I89" s="1">
        <f t="shared" si="5"/>
      </c>
    </row>
    <row r="90" spans="7:9" ht="13.5">
      <c r="G90" s="2" t="s">
        <v>68</v>
      </c>
      <c r="H90" s="1">
        <v>25.4</v>
      </c>
      <c r="I90" s="1">
        <f>IF($D$69&gt;=(H90+$H$65+$H$43)*1000/0.7,"上毛電気鉄道制覇！","")</f>
      </c>
    </row>
    <row r="91" ht="14.25" thickBot="1"/>
    <row r="92" spans="7:9" ht="14.25" thickBot="1">
      <c r="G92" s="25" t="s">
        <v>97</v>
      </c>
      <c r="H92" s="3" t="s">
        <v>3</v>
      </c>
      <c r="I92" s="4" t="s">
        <v>4</v>
      </c>
    </row>
    <row r="93" spans="7:9" ht="13.5">
      <c r="G93" s="30" t="s">
        <v>98</v>
      </c>
      <c r="H93" s="2">
        <v>0</v>
      </c>
      <c r="I93" s="1">
        <f>IF($D$69&gt;=(H93+$H$65+$H$43+$H$90)*1000/0.7,"ここまできました","")</f>
      </c>
    </row>
    <row r="94" spans="7:9" ht="13.5">
      <c r="G94" s="21" t="s">
        <v>99</v>
      </c>
      <c r="H94" s="1">
        <v>2.5</v>
      </c>
      <c r="I94" s="1">
        <f aca="true" t="shared" si="6" ref="I94:I109">IF($D$69&gt;=(H94+$H$65+$H$43+$H$90)*1000/0.7,"ここまできました","")</f>
      </c>
    </row>
    <row r="95" spans="7:9" ht="13.5">
      <c r="G95" s="21" t="s">
        <v>100</v>
      </c>
      <c r="H95" s="1">
        <v>5.4</v>
      </c>
      <c r="I95" s="1">
        <f t="shared" si="6"/>
      </c>
    </row>
    <row r="96" spans="7:9" ht="13.5">
      <c r="G96" s="24" t="s">
        <v>101</v>
      </c>
      <c r="H96" s="1">
        <v>7.2</v>
      </c>
      <c r="I96" s="1">
        <f t="shared" si="6"/>
      </c>
    </row>
    <row r="97" spans="7:9" ht="13.5">
      <c r="G97" s="24" t="s">
        <v>102</v>
      </c>
      <c r="H97" s="1">
        <v>8.6</v>
      </c>
      <c r="I97" s="1">
        <f t="shared" si="6"/>
      </c>
    </row>
    <row r="98" spans="7:9" ht="13.5">
      <c r="G98" s="21" t="s">
        <v>103</v>
      </c>
      <c r="H98" s="1">
        <v>10.6</v>
      </c>
      <c r="I98" s="1">
        <f t="shared" si="6"/>
      </c>
    </row>
    <row r="99" spans="7:9" ht="13.5">
      <c r="G99" s="21" t="s">
        <v>104</v>
      </c>
      <c r="H99" s="1">
        <v>12.4</v>
      </c>
      <c r="I99" s="1">
        <f t="shared" si="6"/>
      </c>
    </row>
    <row r="100" spans="7:9" ht="13.5">
      <c r="G100" s="21" t="s">
        <v>105</v>
      </c>
      <c r="H100" s="1">
        <v>16.4</v>
      </c>
      <c r="I100" s="1">
        <f t="shared" si="6"/>
      </c>
    </row>
    <row r="101" spans="7:9" ht="13.5">
      <c r="G101" s="21" t="s">
        <v>106</v>
      </c>
      <c r="H101" s="1">
        <v>18.5</v>
      </c>
      <c r="I101" s="1">
        <f t="shared" si="6"/>
      </c>
    </row>
    <row r="102" spans="7:9" ht="13.5">
      <c r="G102" s="21" t="s">
        <v>107</v>
      </c>
      <c r="H102" s="1">
        <v>20</v>
      </c>
      <c r="I102" s="1">
        <f t="shared" si="6"/>
      </c>
    </row>
    <row r="103" spans="7:9" ht="13.5">
      <c r="G103" s="24" t="s">
        <v>108</v>
      </c>
      <c r="H103" s="1">
        <v>22</v>
      </c>
      <c r="I103" s="1">
        <f t="shared" si="6"/>
      </c>
    </row>
    <row r="104" spans="7:9" ht="13.5">
      <c r="G104" s="21" t="s">
        <v>109</v>
      </c>
      <c r="H104" s="1">
        <v>23.8</v>
      </c>
      <c r="I104" s="1">
        <f t="shared" si="6"/>
      </c>
    </row>
    <row r="105" spans="7:9" ht="13.5">
      <c r="G105" s="21" t="s">
        <v>110</v>
      </c>
      <c r="H105" s="1">
        <v>25.7</v>
      </c>
      <c r="I105" s="1">
        <f t="shared" si="6"/>
      </c>
    </row>
    <row r="106" spans="7:9" ht="13.5">
      <c r="G106" s="21" t="s">
        <v>111</v>
      </c>
      <c r="H106" s="1">
        <v>27.5</v>
      </c>
      <c r="I106" s="1">
        <f t="shared" si="6"/>
      </c>
    </row>
    <row r="107" spans="7:9" ht="13.5">
      <c r="G107" s="21" t="s">
        <v>112</v>
      </c>
      <c r="H107" s="1">
        <v>29.8</v>
      </c>
      <c r="I107" s="1">
        <f t="shared" si="6"/>
      </c>
    </row>
    <row r="108" spans="7:9" ht="13.5">
      <c r="G108" s="21" t="s">
        <v>113</v>
      </c>
      <c r="H108" s="1">
        <v>32.3</v>
      </c>
      <c r="I108" s="1">
        <f t="shared" si="6"/>
      </c>
    </row>
    <row r="109" spans="7:9" ht="13.5">
      <c r="G109" s="21" t="s">
        <v>114</v>
      </c>
      <c r="H109" s="1">
        <v>34.9</v>
      </c>
      <c r="I109" s="1">
        <f t="shared" si="6"/>
      </c>
    </row>
    <row r="110" spans="7:9" ht="13.5">
      <c r="G110" s="1" t="s">
        <v>115</v>
      </c>
      <c r="H110" s="1">
        <v>39.1</v>
      </c>
      <c r="I110" s="1">
        <f>IF($D$69&gt;=(H110+$H$65+$H$43+$H$90)*1000/0.7,"小湊鉄道制覇！","")</f>
      </c>
    </row>
    <row r="111" ht="14.25" thickBot="1"/>
    <row r="112" spans="7:9" ht="14.25" thickBot="1">
      <c r="G112" s="25" t="s">
        <v>116</v>
      </c>
      <c r="H112" s="3" t="s">
        <v>3</v>
      </c>
      <c r="I112" s="4" t="s">
        <v>4</v>
      </c>
    </row>
    <row r="113" spans="7:9" ht="13.5">
      <c r="G113" s="30" t="s">
        <v>117</v>
      </c>
      <c r="H113" s="2">
        <v>0</v>
      </c>
      <c r="I113" s="1">
        <f>IF($D$69&gt;=(H113+$H$65+$H$43+$H$90+$H$110)*1000/0.7,"ここまできました","")</f>
      </c>
    </row>
    <row r="114" spans="7:9" ht="13.5">
      <c r="G114" s="21" t="s">
        <v>118</v>
      </c>
      <c r="H114" s="1">
        <v>1.7</v>
      </c>
      <c r="I114" s="1">
        <f aca="true" t="shared" si="7" ref="I114:I126">IF($D$69&gt;=(H114+$H$65+$H$43+$H$90+$H$110)*1000/0.7,"ここまできました","")</f>
      </c>
    </row>
    <row r="115" spans="7:9" ht="13.5">
      <c r="G115" s="21" t="s">
        <v>119</v>
      </c>
      <c r="H115" s="1">
        <v>5.2</v>
      </c>
      <c r="I115" s="1">
        <f t="shared" si="7"/>
      </c>
    </row>
    <row r="116" spans="7:9" ht="13.5">
      <c r="G116" s="24" t="s">
        <v>120</v>
      </c>
      <c r="H116" s="1">
        <v>7.4</v>
      </c>
      <c r="I116" s="1">
        <f t="shared" si="7"/>
      </c>
    </row>
    <row r="117" spans="7:9" ht="13.5">
      <c r="G117" s="24" t="s">
        <v>121</v>
      </c>
      <c r="H117" s="1">
        <v>8.8</v>
      </c>
      <c r="I117" s="1">
        <f t="shared" si="7"/>
      </c>
    </row>
    <row r="118" spans="7:9" ht="13.5">
      <c r="G118" s="21" t="s">
        <v>122</v>
      </c>
      <c r="H118" s="1">
        <v>12</v>
      </c>
      <c r="I118" s="1">
        <f t="shared" si="7"/>
      </c>
    </row>
    <row r="119" spans="7:9" ht="13.5">
      <c r="G119" s="21" t="s">
        <v>123</v>
      </c>
      <c r="H119" s="1">
        <v>14.8</v>
      </c>
      <c r="I119" s="1">
        <f t="shared" si="7"/>
      </c>
    </row>
    <row r="120" spans="7:9" ht="13.5">
      <c r="G120" s="21" t="s">
        <v>124</v>
      </c>
      <c r="H120" s="1">
        <v>15.9</v>
      </c>
      <c r="I120" s="1">
        <f t="shared" si="7"/>
      </c>
    </row>
    <row r="121" spans="7:9" ht="13.5">
      <c r="G121" s="21" t="s">
        <v>125</v>
      </c>
      <c r="H121" s="1">
        <v>18.2</v>
      </c>
      <c r="I121" s="1">
        <f t="shared" si="7"/>
      </c>
    </row>
    <row r="122" spans="7:9" ht="13.5">
      <c r="G122" s="37" t="s">
        <v>126</v>
      </c>
      <c r="H122" s="1">
        <v>19.6</v>
      </c>
      <c r="I122" s="1">
        <f t="shared" si="7"/>
      </c>
    </row>
    <row r="123" spans="7:9" ht="13.5">
      <c r="G123" s="38" t="s">
        <v>127</v>
      </c>
      <c r="H123" s="1">
        <v>20.8</v>
      </c>
      <c r="I123" s="1">
        <f t="shared" si="7"/>
      </c>
    </row>
    <row r="124" spans="7:9" ht="13.5">
      <c r="G124" s="24" t="s">
        <v>128</v>
      </c>
      <c r="H124" s="1">
        <v>22.2</v>
      </c>
      <c r="I124" s="1">
        <f t="shared" si="7"/>
      </c>
    </row>
    <row r="125" spans="7:9" ht="13.5">
      <c r="G125" s="39" t="s">
        <v>129</v>
      </c>
      <c r="H125" s="1">
        <v>25.1</v>
      </c>
      <c r="I125" s="1">
        <f t="shared" si="7"/>
      </c>
    </row>
    <row r="126" spans="7:9" ht="13.5">
      <c r="G126" s="24" t="s">
        <v>130</v>
      </c>
      <c r="H126" s="1">
        <v>26.8</v>
      </c>
      <c r="I126" s="1">
        <f>IF($D$69&gt;=(H126+$H$65+$H$43+$H$90+$H$110)*1000/0.7,"いすみ鉄道制覇！","")</f>
      </c>
    </row>
  </sheetData>
  <sheetProtection/>
  <mergeCells count="5">
    <mergeCell ref="B7:E7"/>
    <mergeCell ref="B2:I2"/>
    <mergeCell ref="B3:I3"/>
    <mergeCell ref="B5:C5"/>
    <mergeCell ref="B4:C4"/>
  </mergeCells>
  <hyperlinks>
    <hyperlink ref="G45" r:id="rId1" display="上信電鉄上信線"/>
    <hyperlink ref="G8" r:id="rId2" display="秩父鉄道 秩父本線"/>
    <hyperlink ref="G67" r:id="rId3" display="上毛電気鉄道上毛線"/>
    <hyperlink ref="D5" r:id="rId4" display="http://train.gomi.info/enq/enq.cgi?id=tohoho"/>
    <hyperlink ref="D4" r:id="rId5" display="http://train.gomi.info/tohoho/"/>
    <hyperlink ref="G92" r:id="rId6" display="小湊鉄道小湊鉄道線"/>
    <hyperlink ref="G112" r:id="rId7" display="いすみ鉄道"/>
  </hyperlinks>
  <printOptions/>
  <pageMargins left="0.787" right="0.787" top="0.984" bottom="0.984" header="0.512" footer="0.512"/>
  <pageSetup horizontalDpi="300" verticalDpi="300" orientation="portrait" paperSize="9" r:id="rId8"/>
  <ignoredErrors>
    <ignoredError sqref="D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OSK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gomi</dc:creator>
  <cp:keywords/>
  <dc:description/>
  <cp:lastModifiedBy>hiroshi</cp:lastModifiedBy>
  <dcterms:created xsi:type="dcterms:W3CDTF">2011-04-22T04:02:12Z</dcterms:created>
  <dcterms:modified xsi:type="dcterms:W3CDTF">2011-04-24T00:05:04Z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